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unkacsy Rozsa\Desktop\"/>
    </mc:Choice>
  </mc:AlternateContent>
  <xr:revisionPtr revIDLastSave="0" documentId="13_ncr:1_{AE4488B4-7CFE-425B-A8D8-2A92E3775C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gtérülés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28" i="2"/>
  <c r="D18" i="2"/>
  <c r="D8" i="2"/>
  <c r="D38" i="1"/>
  <c r="D18" i="1"/>
  <c r="D28" i="1"/>
  <c r="D8" i="1"/>
  <c r="D40" i="2" l="1"/>
  <c r="D43" i="2"/>
  <c r="D46" i="2" s="1"/>
  <c r="D40" i="1"/>
  <c r="D43" i="1" s="1"/>
  <c r="D46" i="1" s="1"/>
</calcChain>
</file>

<file path=xl/sharedStrings.xml><?xml version="1.0" encoding="utf-8"?>
<sst xmlns="http://schemas.openxmlformats.org/spreadsheetml/2006/main" count="106" uniqueCount="63">
  <si>
    <t>Videórendszer ára</t>
  </si>
  <si>
    <t>Világítási rendszer ára</t>
  </si>
  <si>
    <t>Hangosítási rendszer ára</t>
  </si>
  <si>
    <t>Szükséges beruházás</t>
  </si>
  <si>
    <t>Élőerős őrzés díja/óra/ fő</t>
  </si>
  <si>
    <t>Élőerős őrzés szükséges létszám</t>
  </si>
  <si>
    <t>fő</t>
  </si>
  <si>
    <t>óra</t>
  </si>
  <si>
    <t>Élőerős őrzés</t>
  </si>
  <si>
    <t>Videós őrzés</t>
  </si>
  <si>
    <t>1.</t>
  </si>
  <si>
    <t>TOTAL beruházás</t>
  </si>
  <si>
    <t>Élőerős őrzés szükséges időtartam/ hó</t>
  </si>
  <si>
    <t>Videós őrzés szükséges időtartam/ hó</t>
  </si>
  <si>
    <t>Online portaszolgálat díja/óra</t>
  </si>
  <si>
    <t>Videós őrzés díja/óra</t>
  </si>
  <si>
    <t>Szerződés időtartama</t>
  </si>
  <si>
    <t>TOTAL havi díj</t>
  </si>
  <si>
    <t>Online portaszolgálat szükséges időtartam/ hó</t>
  </si>
  <si>
    <t>nettó</t>
  </si>
  <si>
    <t>+ÁFA</t>
  </si>
  <si>
    <t>2.a</t>
  </si>
  <si>
    <t>2.b</t>
  </si>
  <si>
    <t>Élőerős őrzés havi díja</t>
  </si>
  <si>
    <t>Videós őrzés havi díja</t>
  </si>
  <si>
    <t>Havi megtakarítás (a kizárólag élő erős őrzéssel szemben)</t>
  </si>
  <si>
    <t>hónapon belül.</t>
  </si>
  <si>
    <t>A beruházás megtérül</t>
  </si>
  <si>
    <t>A sárga színnel jelzett mezők kitöltendők!</t>
  </si>
  <si>
    <t>* 2 évtől 10% kedvezménnyel</t>
  </si>
  <si>
    <t>év*</t>
  </si>
  <si>
    <t>Havi díjak VIDEÓS őrzéssel kiegészítve</t>
  </si>
  <si>
    <t>Havi díjak kizárólag ÉLŐERŐS őrzéssel</t>
  </si>
  <si>
    <t>Required Investment</t>
  </si>
  <si>
    <t>Video system price</t>
  </si>
  <si>
    <t>Lighting system price</t>
  </si>
  <si>
    <t>Sound system price</t>
  </si>
  <si>
    <t>TOTAL investment</t>
  </si>
  <si>
    <t>Monthly Fees – With Manned Security Only</t>
  </si>
  <si>
    <t>Manned Security</t>
  </si>
  <si>
    <t>Monthly Fees – With Supplementary Video Surveillance</t>
  </si>
  <si>
    <t>Video Surveillance</t>
  </si>
  <si>
    <t>+VAT</t>
  </si>
  <si>
    <t>Hourly rate per guard</t>
  </si>
  <si>
    <t>Required number of guards</t>
  </si>
  <si>
    <t>net</t>
  </si>
  <si>
    <t>person</t>
  </si>
  <si>
    <t>hours</t>
  </si>
  <si>
    <t>Required time per month</t>
  </si>
  <si>
    <t>TOTAL monthly fee</t>
  </si>
  <si>
    <t>Manned security monthly fee</t>
  </si>
  <si>
    <t>Video surveillance hourly rate</t>
  </si>
  <si>
    <t>year*</t>
  </si>
  <si>
    <t>* 10% discount from 2 years</t>
  </si>
  <si>
    <t>Online gatekeeping hourly rate</t>
  </si>
  <si>
    <t>Required time for video surveillance per month</t>
  </si>
  <si>
    <t>Required time for online gatekeeping per month</t>
  </si>
  <si>
    <t>Contract duration</t>
  </si>
  <si>
    <t>Video surveillance monthly fee</t>
  </si>
  <si>
    <t>Monthly savings (compared to manned security only)</t>
  </si>
  <si>
    <t>The investment will pay off in</t>
  </si>
  <si>
    <t>months</t>
  </si>
  <si>
    <t>The fields highlighted in yellow must be filled 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</si>
</sst>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_-;\-* #,##0_-;_-* &quot;-&quot;??_-;_-@_-"/>
    <numFmt numFmtId="165" formatCode="#,##0\ &quot;Ft&quot;"/>
    <numFmt numFmtId="166" formatCode="_-* #,##0.0\ [$€-1]_-;\-* #,##0.0\ [$€-1]_-;_-* &quot;-&quot;??\ [$€-1]_-;_-@_-"/>
    <numFmt numFmtId="167" formatCode="_-* #,##0\ [$€-1]_-;\-* #,##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1" xfId="0" applyBorder="1"/>
    <xf numFmtId="0" fontId="2" fillId="0" borderId="1" xfId="0" applyFont="1" applyBorder="1"/>
    <xf numFmtId="165" fontId="0" fillId="4" borderId="1" xfId="1" applyNumberFormat="1" applyFont="1" applyFill="1" applyBorder="1"/>
    <xf numFmtId="165" fontId="2" fillId="3" borderId="1" xfId="1" applyNumberFormat="1" applyFont="1" applyFill="1" applyBorder="1"/>
    <xf numFmtId="0" fontId="0" fillId="0" borderId="0" xfId="0" quotePrefix="1"/>
    <xf numFmtId="164" fontId="0" fillId="4" borderId="1" xfId="1" applyNumberFormat="1" applyFont="1" applyFill="1" applyBorder="1"/>
    <xf numFmtId="165" fontId="0" fillId="5" borderId="1" xfId="1" applyNumberFormat="1" applyFont="1" applyFill="1" applyBorder="1"/>
    <xf numFmtId="165" fontId="1" fillId="3" borderId="1" xfId="1" applyNumberFormat="1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3" xfId="0" applyFont="1" applyFill="1" applyBorder="1"/>
    <xf numFmtId="0" fontId="5" fillId="6" borderId="7" xfId="0" applyFont="1" applyFill="1" applyBorder="1"/>
    <xf numFmtId="0" fontId="5" fillId="6" borderId="0" xfId="0" applyFont="1" applyFill="1"/>
    <xf numFmtId="0" fontId="5" fillId="6" borderId="1" xfId="0" applyFont="1" applyFill="1" applyBorder="1"/>
    <xf numFmtId="43" fontId="4" fillId="6" borderId="1" xfId="1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2" fillId="0" borderId="0" xfId="0" applyFont="1"/>
    <xf numFmtId="0" fontId="0" fillId="0" borderId="0" xfId="0" applyAlignment="1">
      <alignment horizontal="left" vertical="center" indent="1"/>
    </xf>
    <xf numFmtId="165" fontId="2" fillId="4" borderId="1" xfId="1" applyNumberFormat="1" applyFont="1" applyFill="1" applyBorder="1" applyAlignment="1"/>
    <xf numFmtId="166" fontId="0" fillId="4" borderId="1" xfId="1" applyNumberFormat="1" applyFont="1" applyFill="1" applyBorder="1"/>
    <xf numFmtId="167" fontId="0" fillId="4" borderId="1" xfId="1" applyNumberFormat="1" applyFont="1" applyFill="1" applyBorder="1"/>
    <xf numFmtId="167" fontId="2" fillId="3" borderId="1" xfId="1" applyNumberFormat="1" applyFont="1" applyFill="1" applyBorder="1"/>
    <xf numFmtId="166" fontId="0" fillId="5" borderId="1" xfId="2" applyNumberFormat="1" applyFont="1" applyFill="1" applyBorder="1"/>
    <xf numFmtId="165" fontId="2" fillId="4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5" fillId="6" borderId="3" xfId="0" quotePrefix="1" applyFont="1" applyFill="1" applyBorder="1" applyAlignment="1">
      <alignment horizontal="left" vertical="center"/>
    </xf>
    <xf numFmtId="167" fontId="4" fillId="6" borderId="1" xfId="0" applyNumberFormat="1" applyFont="1" applyFill="1" applyBorder="1" applyAlignment="1">
      <alignment horizontal="center" vertical="center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7"/>
  <sheetViews>
    <sheetView showGridLines="0" tabSelected="1" topLeftCell="A35" zoomScale="120" zoomScaleNormal="120" workbookViewId="0">
      <selection activeCell="E50" sqref="E50"/>
    </sheetView>
  </sheetViews>
  <sheetFormatPr defaultRowHeight="14.4" x14ac:dyDescent="0.3"/>
  <cols>
    <col min="1" max="1" width="4.21875" customWidth="1"/>
    <col min="3" max="3" width="40.88671875" customWidth="1"/>
    <col min="4" max="4" width="13" customWidth="1"/>
    <col min="5" max="5" width="13.6640625" customWidth="1"/>
    <col min="6" max="6" width="5.33203125" customWidth="1"/>
    <col min="7" max="7" width="9.5546875" customWidth="1"/>
    <col min="8" max="12" width="9.44140625" customWidth="1"/>
  </cols>
  <sheetData>
    <row r="1" spans="2:12" x14ac:dyDescent="0.3">
      <c r="I1" s="28" t="s">
        <v>28</v>
      </c>
      <c r="J1" s="28"/>
      <c r="K1" s="28"/>
      <c r="L1" s="28"/>
    </row>
    <row r="3" spans="2:12" ht="15.6" x14ac:dyDescent="0.3">
      <c r="B3" s="1" t="s">
        <v>10</v>
      </c>
      <c r="C3" s="30" t="s">
        <v>3</v>
      </c>
      <c r="D3" s="30"/>
      <c r="E3" s="30"/>
      <c r="F3" s="30"/>
    </row>
    <row r="5" spans="2:12" x14ac:dyDescent="0.3">
      <c r="C5" s="2" t="s">
        <v>0</v>
      </c>
      <c r="D5" s="4">
        <v>4000000</v>
      </c>
      <c r="E5" s="6" t="s">
        <v>20</v>
      </c>
    </row>
    <row r="6" spans="2:12" x14ac:dyDescent="0.3">
      <c r="C6" s="2" t="s">
        <v>1</v>
      </c>
      <c r="D6" s="4">
        <v>1000000</v>
      </c>
      <c r="E6" s="6" t="s">
        <v>20</v>
      </c>
    </row>
    <row r="7" spans="2:12" x14ac:dyDescent="0.3">
      <c r="C7" s="2" t="s">
        <v>2</v>
      </c>
      <c r="D7" s="4">
        <v>1000000</v>
      </c>
      <c r="E7" s="6" t="s">
        <v>20</v>
      </c>
    </row>
    <row r="8" spans="2:12" x14ac:dyDescent="0.3">
      <c r="C8" s="3" t="s">
        <v>11</v>
      </c>
      <c r="D8" s="5">
        <f>SUM(D5:D7)</f>
        <v>6000000</v>
      </c>
      <c r="E8" s="6" t="s">
        <v>20</v>
      </c>
    </row>
    <row r="10" spans="2:12" ht="15.6" x14ac:dyDescent="0.3">
      <c r="B10" s="1" t="s">
        <v>21</v>
      </c>
      <c r="C10" s="30" t="s">
        <v>32</v>
      </c>
      <c r="D10" s="30"/>
      <c r="E10" s="30"/>
      <c r="F10" s="30"/>
    </row>
    <row r="12" spans="2:12" x14ac:dyDescent="0.3">
      <c r="C12" s="29" t="s">
        <v>8</v>
      </c>
      <c r="D12" s="29"/>
      <c r="E12" s="29"/>
    </row>
    <row r="14" spans="2:12" x14ac:dyDescent="0.3">
      <c r="C14" s="2" t="s">
        <v>4</v>
      </c>
      <c r="D14" s="4">
        <v>3000</v>
      </c>
      <c r="E14" s="2" t="s">
        <v>19</v>
      </c>
    </row>
    <row r="15" spans="2:12" x14ac:dyDescent="0.3">
      <c r="C15" s="2" t="s">
        <v>5</v>
      </c>
      <c r="D15" s="7">
        <v>1</v>
      </c>
      <c r="E15" s="2" t="s">
        <v>6</v>
      </c>
    </row>
    <row r="16" spans="2:12" x14ac:dyDescent="0.3">
      <c r="C16" s="2" t="s">
        <v>12</v>
      </c>
      <c r="D16" s="7">
        <v>720</v>
      </c>
      <c r="E16" s="2" t="s">
        <v>7</v>
      </c>
    </row>
    <row r="17" spans="2:6" ht="6.6" customHeight="1" x14ac:dyDescent="0.3"/>
    <row r="18" spans="2:6" x14ac:dyDescent="0.3">
      <c r="C18" s="3" t="s">
        <v>17</v>
      </c>
      <c r="D18" s="5">
        <f>+D14*D15*D16</f>
        <v>2160000</v>
      </c>
      <c r="E18" s="6" t="s">
        <v>20</v>
      </c>
    </row>
    <row r="20" spans="2:6" ht="15.6" x14ac:dyDescent="0.3">
      <c r="B20" s="1" t="s">
        <v>22</v>
      </c>
      <c r="C20" s="30" t="s">
        <v>31</v>
      </c>
      <c r="D20" s="30"/>
      <c r="E20" s="30"/>
      <c r="F20" s="30"/>
    </row>
    <row r="22" spans="2:6" x14ac:dyDescent="0.3">
      <c r="C22" s="29" t="s">
        <v>8</v>
      </c>
      <c r="D22" s="29"/>
      <c r="E22" s="29"/>
    </row>
    <row r="24" spans="2:6" x14ac:dyDescent="0.3">
      <c r="C24" s="2" t="s">
        <v>4</v>
      </c>
      <c r="D24" s="4">
        <v>3000</v>
      </c>
      <c r="E24" s="2" t="s">
        <v>19</v>
      </c>
    </row>
    <row r="25" spans="2:6" x14ac:dyDescent="0.3">
      <c r="C25" s="2" t="s">
        <v>5</v>
      </c>
      <c r="D25" s="7">
        <v>1</v>
      </c>
      <c r="E25" s="2" t="s">
        <v>6</v>
      </c>
    </row>
    <row r="26" spans="2:6" x14ac:dyDescent="0.3">
      <c r="C26" s="2" t="s">
        <v>12</v>
      </c>
      <c r="D26" s="7">
        <v>308</v>
      </c>
      <c r="E26" s="2" t="s">
        <v>7</v>
      </c>
    </row>
    <row r="28" spans="2:6" x14ac:dyDescent="0.3">
      <c r="C28" s="2" t="s">
        <v>23</v>
      </c>
      <c r="D28" s="9">
        <f>+D24*D25*D26</f>
        <v>924000</v>
      </c>
      <c r="E28" s="6" t="s">
        <v>20</v>
      </c>
    </row>
    <row r="30" spans="2:6" x14ac:dyDescent="0.3">
      <c r="C30" s="29" t="s">
        <v>9</v>
      </c>
      <c r="D30" s="29"/>
      <c r="E30" s="29"/>
    </row>
    <row r="32" spans="2:6" x14ac:dyDescent="0.3">
      <c r="C32" s="2" t="s">
        <v>15</v>
      </c>
      <c r="D32" s="8">
        <v>1000</v>
      </c>
      <c r="E32" s="2" t="s">
        <v>19</v>
      </c>
    </row>
    <row r="33" spans="2:6" x14ac:dyDescent="0.3">
      <c r="C33" s="2" t="s">
        <v>14</v>
      </c>
      <c r="D33" s="8">
        <v>200</v>
      </c>
      <c r="E33" s="2" t="s">
        <v>19</v>
      </c>
    </row>
    <row r="34" spans="2:6" x14ac:dyDescent="0.3">
      <c r="C34" s="2" t="s">
        <v>13</v>
      </c>
      <c r="D34" s="7">
        <v>412</v>
      </c>
      <c r="E34" s="2" t="s">
        <v>7</v>
      </c>
    </row>
    <row r="35" spans="2:6" x14ac:dyDescent="0.3">
      <c r="C35" s="2" t="s">
        <v>18</v>
      </c>
      <c r="D35" s="7">
        <v>412</v>
      </c>
      <c r="E35" s="2" t="s">
        <v>7</v>
      </c>
    </row>
    <row r="36" spans="2:6" x14ac:dyDescent="0.3">
      <c r="C36" s="2" t="s">
        <v>16</v>
      </c>
      <c r="D36" s="7">
        <v>1</v>
      </c>
      <c r="E36" s="2" t="s">
        <v>30</v>
      </c>
    </row>
    <row r="37" spans="2:6" x14ac:dyDescent="0.3">
      <c r="E37" t="s">
        <v>29</v>
      </c>
    </row>
    <row r="38" spans="2:6" x14ac:dyDescent="0.3">
      <c r="C38" s="2" t="s">
        <v>24</v>
      </c>
      <c r="D38" s="9">
        <f>IF(D36&gt;1,((D32*D34+D33*D35)*0.9),(D32*D34+D33*D35))</f>
        <v>494400</v>
      </c>
      <c r="E38" s="6" t="s">
        <v>20</v>
      </c>
    </row>
    <row r="40" spans="2:6" x14ac:dyDescent="0.3">
      <c r="C40" s="3" t="s">
        <v>17</v>
      </c>
      <c r="D40" s="5">
        <f>+D28+D38</f>
        <v>1418400</v>
      </c>
      <c r="E40" s="6" t="s">
        <v>20</v>
      </c>
    </row>
    <row r="42" spans="2:6" x14ac:dyDescent="0.3">
      <c r="B42" s="10"/>
      <c r="C42" s="11"/>
      <c r="D42" s="11"/>
      <c r="E42" s="11"/>
      <c r="F42" s="12"/>
    </row>
    <row r="43" spans="2:6" x14ac:dyDescent="0.3">
      <c r="B43" s="13"/>
      <c r="C43" s="31" t="s">
        <v>25</v>
      </c>
      <c r="D43" s="32">
        <f>+D18-D40</f>
        <v>741600</v>
      </c>
      <c r="E43" s="33" t="s">
        <v>20</v>
      </c>
      <c r="F43" s="14"/>
    </row>
    <row r="44" spans="2:6" x14ac:dyDescent="0.3">
      <c r="B44" s="13"/>
      <c r="C44" s="31"/>
      <c r="D44" s="32"/>
      <c r="E44" s="33"/>
      <c r="F44" s="14"/>
    </row>
    <row r="45" spans="2:6" x14ac:dyDescent="0.3">
      <c r="B45" s="13"/>
      <c r="C45" s="15"/>
      <c r="D45" s="15"/>
      <c r="E45" s="15"/>
      <c r="F45" s="14"/>
    </row>
    <row r="46" spans="2:6" ht="15.6" x14ac:dyDescent="0.3">
      <c r="B46" s="13"/>
      <c r="C46" s="16" t="s">
        <v>27</v>
      </c>
      <c r="D46" s="17">
        <f>IFERROR(D8/D43,0)</f>
        <v>8.090614886731391</v>
      </c>
      <c r="E46" s="16" t="s">
        <v>26</v>
      </c>
      <c r="F46" s="14"/>
    </row>
    <row r="47" spans="2:6" x14ac:dyDescent="0.3">
      <c r="B47" s="18"/>
      <c r="C47" s="19"/>
      <c r="D47" s="19"/>
      <c r="E47" s="19"/>
      <c r="F47" s="20"/>
    </row>
  </sheetData>
  <mergeCells count="10">
    <mergeCell ref="I1:L1"/>
    <mergeCell ref="C12:E12"/>
    <mergeCell ref="C10:F10"/>
    <mergeCell ref="C20:F20"/>
    <mergeCell ref="C43:C44"/>
    <mergeCell ref="D43:D44"/>
    <mergeCell ref="E43:E44"/>
    <mergeCell ref="C22:E22"/>
    <mergeCell ref="C30:E30"/>
    <mergeCell ref="C3:F3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F524-7796-4479-92D4-C9F6DAD6E952}">
  <dimension ref="B1:J60"/>
  <sheetViews>
    <sheetView zoomScale="120" zoomScaleNormal="120" workbookViewId="0">
      <selection activeCell="G10" sqref="G10"/>
    </sheetView>
  </sheetViews>
  <sheetFormatPr defaultRowHeight="14.4" x14ac:dyDescent="0.3"/>
  <cols>
    <col min="1" max="1" width="4.21875" customWidth="1"/>
    <col min="3" max="3" width="40.88671875" customWidth="1"/>
    <col min="4" max="4" width="13" customWidth="1"/>
    <col min="5" max="5" width="13.6640625" customWidth="1"/>
    <col min="6" max="6" width="5.33203125" customWidth="1"/>
    <col min="7" max="7" width="9.5546875" customWidth="1"/>
    <col min="8" max="8" width="9.44140625" customWidth="1"/>
    <col min="9" max="9" width="42.33203125" bestFit="1" customWidth="1"/>
    <col min="10" max="10" width="63.77734375" bestFit="1" customWidth="1"/>
    <col min="11" max="11" width="9.109375" bestFit="1" customWidth="1"/>
    <col min="12" max="12" width="9.44140625" customWidth="1"/>
  </cols>
  <sheetData>
    <row r="1" spans="2:10" x14ac:dyDescent="0.3">
      <c r="I1" s="23" t="s">
        <v>62</v>
      </c>
    </row>
    <row r="3" spans="2:10" ht="15.6" x14ac:dyDescent="0.3">
      <c r="B3" s="1" t="s">
        <v>10</v>
      </c>
      <c r="C3" s="30" t="s">
        <v>33</v>
      </c>
      <c r="D3" s="30"/>
      <c r="E3" s="30"/>
      <c r="F3" s="30"/>
      <c r="J3" s="21"/>
    </row>
    <row r="5" spans="2:10" x14ac:dyDescent="0.3">
      <c r="C5" s="2" t="s">
        <v>34</v>
      </c>
      <c r="D5" s="25">
        <v>10000</v>
      </c>
      <c r="E5" s="6" t="s">
        <v>42</v>
      </c>
    </row>
    <row r="6" spans="2:10" x14ac:dyDescent="0.3">
      <c r="C6" s="2" t="s">
        <v>35</v>
      </c>
      <c r="D6" s="25">
        <v>2500</v>
      </c>
      <c r="E6" s="6" t="s">
        <v>42</v>
      </c>
    </row>
    <row r="7" spans="2:10" x14ac:dyDescent="0.3">
      <c r="C7" s="2" t="s">
        <v>36</v>
      </c>
      <c r="D7" s="25">
        <v>2500</v>
      </c>
      <c r="E7" s="6" t="s">
        <v>42</v>
      </c>
    </row>
    <row r="8" spans="2:10" x14ac:dyDescent="0.3">
      <c r="C8" s="3" t="s">
        <v>37</v>
      </c>
      <c r="D8" s="26">
        <f>SUM(D5:D7)</f>
        <v>15000</v>
      </c>
      <c r="E8" s="6" t="s">
        <v>42</v>
      </c>
    </row>
    <row r="10" spans="2:10" ht="15.6" x14ac:dyDescent="0.3">
      <c r="B10" s="1" t="s">
        <v>21</v>
      </c>
      <c r="C10" s="30" t="s">
        <v>38</v>
      </c>
      <c r="D10" s="30"/>
      <c r="E10" s="30"/>
      <c r="F10" s="30"/>
    </row>
    <row r="12" spans="2:10" x14ac:dyDescent="0.3">
      <c r="C12" s="29" t="s">
        <v>39</v>
      </c>
      <c r="D12" s="29"/>
      <c r="E12" s="29"/>
    </row>
    <row r="14" spans="2:10" x14ac:dyDescent="0.3">
      <c r="C14" s="2" t="s">
        <v>43</v>
      </c>
      <c r="D14" s="24">
        <v>7.5</v>
      </c>
      <c r="E14" s="2" t="s">
        <v>45</v>
      </c>
    </row>
    <row r="15" spans="2:10" x14ac:dyDescent="0.3">
      <c r="C15" s="2" t="s">
        <v>44</v>
      </c>
      <c r="D15" s="7">
        <v>1</v>
      </c>
      <c r="E15" s="2" t="s">
        <v>46</v>
      </c>
    </row>
    <row r="16" spans="2:10" x14ac:dyDescent="0.3">
      <c r="C16" s="2" t="s">
        <v>48</v>
      </c>
      <c r="D16" s="7">
        <v>720</v>
      </c>
      <c r="E16" s="2" t="s">
        <v>47</v>
      </c>
    </row>
    <row r="17" spans="2:10" ht="6.6" customHeight="1" x14ac:dyDescent="0.3"/>
    <row r="18" spans="2:10" x14ac:dyDescent="0.3">
      <c r="C18" s="3" t="s">
        <v>49</v>
      </c>
      <c r="D18" s="26">
        <f>+D14*D15*D16</f>
        <v>5400</v>
      </c>
      <c r="E18" s="6" t="s">
        <v>42</v>
      </c>
    </row>
    <row r="20" spans="2:10" ht="15.6" x14ac:dyDescent="0.3">
      <c r="B20" s="1" t="s">
        <v>22</v>
      </c>
      <c r="C20" s="30" t="s">
        <v>40</v>
      </c>
      <c r="D20" s="30"/>
      <c r="E20" s="30"/>
      <c r="F20" s="30"/>
    </row>
    <row r="22" spans="2:10" x14ac:dyDescent="0.3">
      <c r="C22" s="29" t="s">
        <v>39</v>
      </c>
      <c r="D22" s="29"/>
      <c r="E22" s="29"/>
    </row>
    <row r="24" spans="2:10" x14ac:dyDescent="0.3">
      <c r="C24" s="2" t="s">
        <v>43</v>
      </c>
      <c r="D24" s="24">
        <v>7.5</v>
      </c>
      <c r="E24" s="2" t="s">
        <v>45</v>
      </c>
    </row>
    <row r="25" spans="2:10" x14ac:dyDescent="0.3">
      <c r="C25" s="2" t="s">
        <v>44</v>
      </c>
      <c r="D25" s="7">
        <v>1</v>
      </c>
      <c r="E25" s="2" t="s">
        <v>46</v>
      </c>
    </row>
    <row r="26" spans="2:10" x14ac:dyDescent="0.3">
      <c r="C26" s="2" t="s">
        <v>48</v>
      </c>
      <c r="D26" s="7">
        <v>308</v>
      </c>
      <c r="E26" s="2" t="s">
        <v>47</v>
      </c>
      <c r="J26" s="21"/>
    </row>
    <row r="27" spans="2:10" x14ac:dyDescent="0.3">
      <c r="J27" s="21"/>
    </row>
    <row r="28" spans="2:10" x14ac:dyDescent="0.3">
      <c r="C28" s="2" t="s">
        <v>50</v>
      </c>
      <c r="D28" s="26">
        <f>+D24*D25*D26</f>
        <v>2310</v>
      </c>
      <c r="E28" s="6" t="s">
        <v>42</v>
      </c>
      <c r="J28" s="21"/>
    </row>
    <row r="29" spans="2:10" x14ac:dyDescent="0.3">
      <c r="J29" s="21"/>
    </row>
    <row r="30" spans="2:10" x14ac:dyDescent="0.3">
      <c r="C30" s="29" t="s">
        <v>41</v>
      </c>
      <c r="D30" s="29"/>
      <c r="E30" s="29"/>
      <c r="J30" s="21"/>
    </row>
    <row r="31" spans="2:10" x14ac:dyDescent="0.3">
      <c r="J31" s="21"/>
    </row>
    <row r="32" spans="2:10" x14ac:dyDescent="0.3">
      <c r="C32" s="2" t="s">
        <v>51</v>
      </c>
      <c r="D32" s="27">
        <v>2.5</v>
      </c>
      <c r="E32" s="2" t="s">
        <v>45</v>
      </c>
      <c r="J32" s="21"/>
    </row>
    <row r="33" spans="2:10" x14ac:dyDescent="0.3">
      <c r="C33" s="2" t="s">
        <v>54</v>
      </c>
      <c r="D33" s="27">
        <v>0.5</v>
      </c>
      <c r="E33" s="2" t="s">
        <v>45</v>
      </c>
      <c r="J33" s="21"/>
    </row>
    <row r="34" spans="2:10" x14ac:dyDescent="0.3">
      <c r="C34" s="2" t="s">
        <v>55</v>
      </c>
      <c r="D34" s="7">
        <v>412</v>
      </c>
      <c r="E34" s="2" t="s">
        <v>47</v>
      </c>
      <c r="J34" s="21"/>
    </row>
    <row r="35" spans="2:10" x14ac:dyDescent="0.3">
      <c r="C35" s="2" t="s">
        <v>56</v>
      </c>
      <c r="D35" s="7">
        <v>412</v>
      </c>
      <c r="E35" s="2" t="s">
        <v>47</v>
      </c>
      <c r="J35" s="21"/>
    </row>
    <row r="36" spans="2:10" x14ac:dyDescent="0.3">
      <c r="C36" s="2" t="s">
        <v>57</v>
      </c>
      <c r="D36" s="7">
        <v>1</v>
      </c>
      <c r="E36" s="2" t="s">
        <v>52</v>
      </c>
      <c r="J36" s="21"/>
    </row>
    <row r="37" spans="2:10" x14ac:dyDescent="0.3">
      <c r="E37" t="s">
        <v>53</v>
      </c>
      <c r="J37" s="21"/>
    </row>
    <row r="38" spans="2:10" x14ac:dyDescent="0.3">
      <c r="C38" s="2" t="s">
        <v>58</v>
      </c>
      <c r="D38" s="26">
        <f>IF(D36&gt;1,((D32*D34+D33*D35)*0.9),(D32*D34+D33*D35))</f>
        <v>1236</v>
      </c>
      <c r="E38" s="6" t="s">
        <v>42</v>
      </c>
      <c r="J38" s="21"/>
    </row>
    <row r="39" spans="2:10" x14ac:dyDescent="0.3">
      <c r="J39" s="22"/>
    </row>
    <row r="40" spans="2:10" x14ac:dyDescent="0.3">
      <c r="C40" s="3" t="s">
        <v>49</v>
      </c>
      <c r="D40" s="26">
        <f>+D28+D38</f>
        <v>3546</v>
      </c>
      <c r="E40" s="6" t="s">
        <v>42</v>
      </c>
      <c r="J40" s="22"/>
    </row>
    <row r="41" spans="2:10" x14ac:dyDescent="0.3">
      <c r="J41" s="22"/>
    </row>
    <row r="42" spans="2:10" x14ac:dyDescent="0.3">
      <c r="B42" s="10"/>
      <c r="C42" s="11"/>
      <c r="D42" s="11"/>
      <c r="E42" s="11"/>
      <c r="F42" s="12"/>
      <c r="J42" s="22"/>
    </row>
    <row r="43" spans="2:10" x14ac:dyDescent="0.3">
      <c r="B43" s="13"/>
      <c r="C43" s="31" t="s">
        <v>59</v>
      </c>
      <c r="D43" s="34">
        <f>+D18-D40</f>
        <v>1854</v>
      </c>
      <c r="E43" s="33" t="s">
        <v>42</v>
      </c>
      <c r="F43" s="14"/>
      <c r="J43" s="22"/>
    </row>
    <row r="44" spans="2:10" x14ac:dyDescent="0.3">
      <c r="B44" s="13"/>
      <c r="C44" s="31"/>
      <c r="D44" s="34"/>
      <c r="E44" s="33"/>
      <c r="F44" s="14"/>
      <c r="J44" s="22"/>
    </row>
    <row r="45" spans="2:10" x14ac:dyDescent="0.3">
      <c r="B45" s="13"/>
      <c r="C45" s="15"/>
      <c r="D45" s="15"/>
      <c r="E45" s="15"/>
      <c r="F45" s="14"/>
      <c r="J45" s="22"/>
    </row>
    <row r="46" spans="2:10" ht="15.6" x14ac:dyDescent="0.3">
      <c r="B46" s="13"/>
      <c r="C46" s="16" t="s">
        <v>60</v>
      </c>
      <c r="D46" s="17">
        <f>IFERROR(D8/D43,0)</f>
        <v>8.090614886731391</v>
      </c>
      <c r="E46" s="16" t="s">
        <v>61</v>
      </c>
      <c r="F46" s="14"/>
      <c r="J46" s="22"/>
    </row>
    <row r="47" spans="2:10" x14ac:dyDescent="0.3">
      <c r="B47" s="18"/>
      <c r="C47" s="19"/>
      <c r="D47" s="19"/>
      <c r="E47" s="19"/>
      <c r="F47" s="20"/>
      <c r="J47" s="22"/>
    </row>
    <row r="48" spans="2:10" x14ac:dyDescent="0.3">
      <c r="J48" s="22"/>
    </row>
    <row r="49" spans="10:10" x14ac:dyDescent="0.3">
      <c r="J49" s="22"/>
    </row>
    <row r="50" spans="10:10" x14ac:dyDescent="0.3">
      <c r="J50" s="22"/>
    </row>
    <row r="51" spans="10:10" x14ac:dyDescent="0.3">
      <c r="J51" s="22"/>
    </row>
    <row r="52" spans="10:10" x14ac:dyDescent="0.3">
      <c r="J52" s="22"/>
    </row>
    <row r="53" spans="10:10" x14ac:dyDescent="0.3">
      <c r="J53" s="22"/>
    </row>
    <row r="54" spans="10:10" x14ac:dyDescent="0.3">
      <c r="J54" s="22"/>
    </row>
    <row r="55" spans="10:10" x14ac:dyDescent="0.3">
      <c r="J55" s="22"/>
    </row>
    <row r="56" spans="10:10" x14ac:dyDescent="0.3">
      <c r="J56" s="22"/>
    </row>
    <row r="57" spans="10:10" x14ac:dyDescent="0.3">
      <c r="J57" s="22"/>
    </row>
    <row r="58" spans="10:10" x14ac:dyDescent="0.3">
      <c r="J58" s="22"/>
    </row>
    <row r="59" spans="10:10" x14ac:dyDescent="0.3">
      <c r="J59" s="22"/>
    </row>
    <row r="60" spans="10:10" x14ac:dyDescent="0.3">
      <c r="J60" s="22"/>
    </row>
  </sheetData>
  <mergeCells count="9">
    <mergeCell ref="C30:E30"/>
    <mergeCell ref="C43:C44"/>
    <mergeCell ref="D43:D44"/>
    <mergeCell ref="E43:E44"/>
    <mergeCell ref="C3:F3"/>
    <mergeCell ref="C10:F10"/>
    <mergeCell ref="C12:E12"/>
    <mergeCell ref="C20:F20"/>
    <mergeCell ref="C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Megtérülés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</dc:creator>
  <cp:lastModifiedBy>Munkacsy Rozsa</cp:lastModifiedBy>
  <cp:lastPrinted>2025-08-05T10:54:42Z</cp:lastPrinted>
  <dcterms:created xsi:type="dcterms:W3CDTF">2025-07-01T11:28:15Z</dcterms:created>
  <dcterms:modified xsi:type="dcterms:W3CDTF">2025-09-12T12:09:58Z</dcterms:modified>
</cp:coreProperties>
</file>